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  <sheet name="МКД № 8 60 ЛЕТ СССР на 2018" sheetId="2" r:id="rId2"/>
  </sheets>
  <definedNames>
    <definedName name="_xlnm.Print_Area" localSheetId="0">'МКД № 1 60 ЛЕТ СССР'!$A$1:$H$73</definedName>
    <definedName name="_xlnm.Print_Area" localSheetId="1">'МКД № 8 60 ЛЕТ СССР на 2018'!$A$1:$I$72</definedName>
  </definedNames>
  <calcPr fullCalcOnLoad="1" refMode="R1C1"/>
</workbook>
</file>

<file path=xl/sharedStrings.xml><?xml version="1.0" encoding="utf-8"?>
<sst xmlns="http://schemas.openxmlformats.org/spreadsheetml/2006/main" count="181" uniqueCount="88">
  <si>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</si>
  <si>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</si>
  <si>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</si>
  <si>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</si>
  <si>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</si>
  <si>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</si>
  <si>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</si>
  <si>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</si>
  <si>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</si>
  <si>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</si>
  <si>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</si>
  <si>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</si>
  <si>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</si>
  <si>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</si>
  <si>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</si>
  <si>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</si>
  <si>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</si>
  <si>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</si>
  <si>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</si>
  <si>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</si>
  <si>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</si>
  <si>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</si>
  <si>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</si>
  <si>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</si>
  <si>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</si>
  <si>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</si>
  <si>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</si>
  <si>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</si>
  <si>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</si>
  <si>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</si>
  <si>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</si>
  <si>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</si>
  <si>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</si>
  <si>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</si>
  <si>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</si>
  <si>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</si>
  <si>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</si>
  <si>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</si>
  <si>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</si>
  <si>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</si>
  <si>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</si>
  <si>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</si>
  <si>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</si>
  <si>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</si>
  <si>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</si>
  <si>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</si>
  <si>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</si>
  <si>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</si>
  <si>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</si>
  <si>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</si>
  <si>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</si>
  <si>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</si>
  <si>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</si>
  <si>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</si>
  <si>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</si>
  <si>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</si>
  <si>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</si>
  <si>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</si>
  <si>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</si>
  <si>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 xml:space="preserve"> на 01.01.2017 г. по текущему ремонту дома</t>
  </si>
  <si>
    <t>Задолженность собственников по выполненным работам</t>
  </si>
  <si>
    <t>ВЫПОЛНЕННО ПО ДОМУ</t>
  </si>
  <si>
    <t>ВСЕГО РАСХОДЫ по дому</t>
  </si>
  <si>
    <t>Выполнено в соответствии с Перечнем услуг по содержанию общего имущества и придомовой территории многоквартирных домов  на 2016 г.</t>
  </si>
  <si>
    <t xml:space="preserve"> № 8ул. 60 лет СССР  с. Авдон</t>
  </si>
  <si>
    <t xml:space="preserve">1 раз в 3 года </t>
  </si>
  <si>
    <t>1 раз в 5-7 лет</t>
  </si>
  <si>
    <t>ВСЕГО ПЛАНОВЫЕ РАСХОДЫ по дому на ТЕКУЩИЙ РЕМОНТ</t>
  </si>
  <si>
    <t>ПЛАН Начислено на 2018 г. по тарифу 9,85 руб./кв.м.</t>
  </si>
  <si>
    <t>ПЛАН РАБОТ ПО ТЕКУЩЕМУ РЕМОНТУ ПО ДОМУ:</t>
  </si>
  <si>
    <t>Техническое обслуживание ВДГО и ГС МКД (договор с АО "Газпром газораспределение Уфа") по плану -2018 год</t>
  </si>
  <si>
    <t>Фонд накопления на плановый ремонт подъезда (8000*6 лет=48000 руб.), при условии отсутствия необходимости в выполнении других ремонтных работ.</t>
  </si>
  <si>
    <t>Ремонты общего имущества МКД (инженерные сети:ХВ, ГВ, ВО, ТС; элементы кровли, элементы фасада и другое общее имущество МКД)</t>
  </si>
  <si>
    <t>По  необходимости/ При наличии плана -согласно плана графика</t>
  </si>
  <si>
    <t>за 2018 год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</si>
  <si>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</si>
  <si>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</si>
  <si>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</si>
  <si>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</si>
  <si>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</si>
  <si>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Ремонт элементов кровли</t>
  </si>
  <si>
    <t>Ремонт фасада</t>
  </si>
  <si>
    <t>Ремонт системы канализации</t>
  </si>
  <si>
    <t>Ремонт системы ГВС, ХВС</t>
  </si>
  <si>
    <t>Ремонт козырька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</si>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</sst>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horizontal="right" wrapText="1"/>
    </xf>
    <xf numFmtId="4" fontId="7" fillId="0" borderId="0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59">
      <selection activeCell="D23" sqref="B23:D49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2.87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</row>
    <row r="2" spans="1:9" ht="27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 t="s">
        <v>64</v>
      </c>
      <c r="B3" s="77"/>
      <c r="C3" s="77"/>
      <c r="D3" s="77"/>
      <c r="E3" s="77"/>
      <c r="F3" s="77"/>
      <c r="G3" s="77"/>
      <c r="H3" s="77"/>
      <c r="I3" s="77"/>
    </row>
    <row r="4" spans="1:9" ht="19.5">
      <c r="A4" s="78" t="s">
        <v>49</v>
      </c>
      <c r="B4" s="78"/>
      <c r="C4" s="78"/>
      <c r="D4" s="78"/>
      <c r="E4" s="78"/>
      <c r="F4" s="78"/>
      <c r="G4" s="78"/>
      <c r="H4" s="78"/>
      <c r="I4" s="78"/>
    </row>
    <row r="5" spans="1:9" ht="19.5">
      <c r="A5" s="78" t="s">
        <v>75</v>
      </c>
      <c r="B5" s="78"/>
      <c r="C5" s="78"/>
      <c r="D5" s="78"/>
      <c r="E5" s="78"/>
      <c r="F5" s="78"/>
      <c r="G5" s="78"/>
      <c r="H5" s="78"/>
      <c r="I5" s="78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1</v>
      </c>
    </row>
    <row r="8" spans="1:3" ht="15.75">
      <c r="A8" s="8"/>
      <c r="B8" s="12" t="s">
        <v>12</v>
      </c>
      <c r="C8" s="13">
        <v>16</v>
      </c>
    </row>
    <row r="9" spans="1:5" ht="15.75">
      <c r="A9" s="8"/>
      <c r="B9" s="12" t="s">
        <v>10</v>
      </c>
      <c r="C9" s="13">
        <v>732.4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9">
        <v>8640.43</v>
      </c>
      <c r="D12" s="9">
        <v>5646.15</v>
      </c>
    </row>
    <row r="13" spans="1:4" ht="18.75">
      <c r="A13" s="1"/>
      <c r="B13" s="7" t="s">
        <v>76</v>
      </c>
      <c r="C13" s="9">
        <v>73036.68</v>
      </c>
      <c r="D13" s="9">
        <v>45318.36</v>
      </c>
    </row>
    <row r="14" spans="1:4" ht="18.75">
      <c r="A14" s="1"/>
      <c r="B14" s="7" t="s">
        <v>77</v>
      </c>
      <c r="C14" s="9">
        <f>C12+C13-C15</f>
        <v>74479.48999999999</v>
      </c>
      <c r="D14" s="9">
        <f>D12+D13-D15</f>
        <v>46534.82</v>
      </c>
    </row>
    <row r="15" spans="1:4" ht="17.25" customHeight="1">
      <c r="A15" s="1"/>
      <c r="B15" s="7" t="s">
        <v>78</v>
      </c>
      <c r="C15" s="10">
        <v>7197.62</v>
      </c>
      <c r="D15" s="10">
        <v>4429.69</v>
      </c>
    </row>
    <row r="16" spans="1:3" ht="18">
      <c r="A16" s="1"/>
      <c r="C16" s="11"/>
    </row>
    <row r="17" spans="1:3" ht="18">
      <c r="A17" s="3" t="s">
        <v>2</v>
      </c>
      <c r="B17" s="2" t="s">
        <v>61</v>
      </c>
      <c r="C17" s="11"/>
    </row>
    <row r="18" spans="1:3" ht="29.25" customHeight="1">
      <c r="A18" s="5"/>
      <c r="B18" s="49" t="s">
        <v>1</v>
      </c>
      <c r="C18" s="50">
        <v>17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7.75" customHeight="1">
      <c r="A22" s="16"/>
      <c r="B22" s="82" t="s">
        <v>45</v>
      </c>
      <c r="C22" s="82"/>
      <c r="D22" s="82"/>
    </row>
    <row r="23" spans="1:4" ht="17.25" customHeight="1">
      <c r="A23" s="5"/>
      <c r="B23" s="23" t="s">
        <v>13</v>
      </c>
      <c r="C23" s="24" t="s">
        <v>14</v>
      </c>
      <c r="D23" s="24">
        <v>12.71</v>
      </c>
    </row>
    <row r="24" spans="1:4" ht="17.25" customHeight="1">
      <c r="A24" s="5"/>
      <c r="B24" s="23" t="s">
        <v>15</v>
      </c>
      <c r="C24" s="24" t="s">
        <v>16</v>
      </c>
      <c r="D24" s="24">
        <v>431.64</v>
      </c>
    </row>
    <row r="25" spans="1:4" ht="17.25" customHeight="1">
      <c r="A25" s="5"/>
      <c r="B25" s="23" t="s">
        <v>17</v>
      </c>
      <c r="C25" s="24" t="s">
        <v>16</v>
      </c>
      <c r="D25" s="24">
        <v>27.7</v>
      </c>
    </row>
    <row r="26" spans="1:4" ht="17.25" customHeight="1">
      <c r="A26" s="5"/>
      <c r="B26" s="23" t="s">
        <v>18</v>
      </c>
      <c r="C26" s="24" t="s">
        <v>16</v>
      </c>
      <c r="D26" s="24">
        <v>287.24</v>
      </c>
    </row>
    <row r="27" spans="1:4" ht="17.25" customHeight="1">
      <c r="A27" s="5"/>
      <c r="B27" s="23" t="s">
        <v>19</v>
      </c>
      <c r="C27" s="24" t="s">
        <v>16</v>
      </c>
      <c r="D27" s="24">
        <v>11.77</v>
      </c>
    </row>
    <row r="28" spans="1:4" ht="17.25" customHeight="1">
      <c r="A28" s="5"/>
      <c r="B28" s="23" t="s">
        <v>20</v>
      </c>
      <c r="C28" s="24" t="s">
        <v>16</v>
      </c>
      <c r="D28" s="24">
        <v>231.48</v>
      </c>
    </row>
    <row r="29" spans="1:4" ht="17.25" customHeight="1">
      <c r="A29" s="5"/>
      <c r="B29" s="23" t="s">
        <v>21</v>
      </c>
      <c r="C29" s="24" t="s">
        <v>22</v>
      </c>
      <c r="D29" s="25">
        <v>34756.5</v>
      </c>
    </row>
    <row r="30" spans="1:4" ht="17.25" customHeight="1">
      <c r="A30" s="5"/>
      <c r="B30" s="23" t="s">
        <v>23</v>
      </c>
      <c r="C30" s="24" t="s">
        <v>24</v>
      </c>
      <c r="D30" s="25">
        <v>1393.32</v>
      </c>
    </row>
    <row r="31" spans="1:4" ht="31.5">
      <c r="A31" s="5"/>
      <c r="B31" s="23" t="s">
        <v>25</v>
      </c>
      <c r="C31" s="24" t="s">
        <v>24</v>
      </c>
      <c r="D31" s="25">
        <v>1393.32</v>
      </c>
    </row>
    <row r="32" spans="1:4" ht="17.25" customHeight="1">
      <c r="A32" s="5"/>
      <c r="B32" s="23" t="s">
        <v>26</v>
      </c>
      <c r="C32" s="24" t="s">
        <v>16</v>
      </c>
      <c r="D32" s="24">
        <v>108.62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27" customHeight="1">
      <c r="A35" s="5"/>
      <c r="B35" s="23" t="s">
        <v>29</v>
      </c>
      <c r="C35" s="24" t="s">
        <v>30</v>
      </c>
      <c r="D35" s="25">
        <v>1824.72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362.07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159.91</v>
      </c>
    </row>
    <row r="40" spans="1:4" ht="15">
      <c r="A40" s="5"/>
      <c r="B40" s="81" t="s">
        <v>35</v>
      </c>
      <c r="C40" s="80" t="s">
        <v>36</v>
      </c>
      <c r="D40" s="80">
        <v>362.07</v>
      </c>
    </row>
    <row r="41" spans="1:4" ht="15">
      <c r="A41" s="5"/>
      <c r="B41" s="81"/>
      <c r="C41" s="80"/>
      <c r="D41" s="80"/>
    </row>
    <row r="42" spans="1:4" ht="15.75">
      <c r="A42" s="5"/>
      <c r="B42" s="27" t="s">
        <v>37</v>
      </c>
      <c r="C42" s="28" t="s">
        <v>38</v>
      </c>
      <c r="D42" s="26">
        <v>6231.53</v>
      </c>
    </row>
    <row r="43" spans="1:4" ht="15.75">
      <c r="A43" s="5"/>
      <c r="B43" s="79" t="s">
        <v>39</v>
      </c>
      <c r="C43" s="79"/>
      <c r="D43" s="79"/>
    </row>
    <row r="44" spans="1:4" ht="17.25" customHeight="1">
      <c r="A44" s="5"/>
      <c r="B44" s="23" t="s">
        <v>80</v>
      </c>
      <c r="C44" s="26" t="s">
        <v>40</v>
      </c>
      <c r="D44" s="30">
        <v>14140</v>
      </c>
    </row>
    <row r="45" spans="1:4" ht="17.25" customHeight="1">
      <c r="A45" s="5"/>
      <c r="B45" s="23" t="s">
        <v>81</v>
      </c>
      <c r="C45" s="26" t="s">
        <v>40</v>
      </c>
      <c r="D45" s="30">
        <v>2111</v>
      </c>
    </row>
    <row r="46" spans="1:4" ht="17.25" customHeight="1">
      <c r="A46" s="5"/>
      <c r="B46" s="23" t="s">
        <v>84</v>
      </c>
      <c r="C46" s="26" t="s">
        <v>40</v>
      </c>
      <c r="D46" s="30">
        <v>500</v>
      </c>
    </row>
    <row r="47" spans="1:4" ht="32.25" customHeight="1">
      <c r="A47" s="5"/>
      <c r="B47" s="23" t="s">
        <v>85</v>
      </c>
      <c r="C47" s="21" t="s">
        <v>86</v>
      </c>
      <c r="D47" s="30">
        <v>8788.64</v>
      </c>
    </row>
    <row r="48" spans="1:4" ht="17.25" customHeight="1">
      <c r="A48" s="5"/>
      <c r="B48" s="23" t="s">
        <v>82</v>
      </c>
      <c r="C48" s="26" t="s">
        <v>40</v>
      </c>
      <c r="D48" s="30">
        <v>4165</v>
      </c>
    </row>
    <row r="49" spans="1:4" ht="17.25" customHeight="1">
      <c r="A49" s="5"/>
      <c r="B49" s="23" t="s">
        <v>83</v>
      </c>
      <c r="C49" s="26" t="s">
        <v>40</v>
      </c>
      <c r="D49" s="30">
        <v>1207</v>
      </c>
    </row>
    <row r="50" spans="1:4" ht="20.25" customHeight="1">
      <c r="A50" s="6"/>
      <c r="B50" s="79" t="s">
        <v>41</v>
      </c>
      <c r="C50" s="79"/>
      <c r="D50" s="79"/>
    </row>
    <row r="51" spans="1:4" s="34" customFormat="1" ht="93.75" customHeight="1">
      <c r="A51" s="6"/>
      <c r="B51" s="31" t="s">
        <v>41</v>
      </c>
      <c r="C51" s="51" t="s">
        <v>87</v>
      </c>
      <c r="D51" s="74">
        <f>D13</f>
        <v>45318.36</v>
      </c>
    </row>
    <row r="52" spans="1:4" ht="20.25" customHeight="1">
      <c r="A52" s="6"/>
      <c r="B52" s="79" t="s">
        <v>42</v>
      </c>
      <c r="C52" s="79"/>
      <c r="D52" s="79"/>
    </row>
    <row r="53" spans="1:4" ht="20.25" customHeight="1">
      <c r="A53" s="6"/>
      <c r="B53" s="23" t="s">
        <v>43</v>
      </c>
      <c r="C53" s="26" t="s">
        <v>50</v>
      </c>
      <c r="D53" s="32">
        <v>8330.58</v>
      </c>
    </row>
    <row r="54" spans="1:4" ht="20.25" customHeight="1" thickBot="1">
      <c r="A54" s="6"/>
      <c r="B54" s="38" t="s">
        <v>6</v>
      </c>
      <c r="C54" s="52" t="s">
        <v>38</v>
      </c>
      <c r="D54" s="39">
        <v>2739.7</v>
      </c>
    </row>
    <row r="55" spans="1:4" s="3" customFormat="1" ht="20.25" customHeight="1" thickBot="1">
      <c r="A55" s="37"/>
      <c r="B55" s="85" t="s">
        <v>62</v>
      </c>
      <c r="C55" s="86"/>
      <c r="D55" s="40">
        <v>135725.62</v>
      </c>
    </row>
    <row r="56" spans="1:7" s="3" customFormat="1" ht="20.25" customHeight="1" thickBot="1">
      <c r="A56" s="37"/>
      <c r="B56" s="87" t="s">
        <v>53</v>
      </c>
      <c r="C56" s="88"/>
      <c r="D56" s="89"/>
      <c r="G56" s="44"/>
    </row>
    <row r="57" spans="1:10" ht="27.75" customHeight="1" thickBot="1">
      <c r="A57" s="6"/>
      <c r="B57" s="41"/>
      <c r="C57" s="42" t="s">
        <v>55</v>
      </c>
      <c r="D57" s="43">
        <f>D55-D58</f>
        <v>90407.26</v>
      </c>
      <c r="J57" s="14">
        <f>SUM(D23:D42)-3+SUM(D44:D49)+D53+D54</f>
        <v>90407.27</v>
      </c>
    </row>
    <row r="58" spans="1:4" ht="27.75" customHeight="1" thickBot="1">
      <c r="A58" s="6"/>
      <c r="B58" s="41"/>
      <c r="C58" s="42" t="s">
        <v>54</v>
      </c>
      <c r="D58" s="43">
        <f>D51</f>
        <v>45318.36</v>
      </c>
    </row>
    <row r="59" spans="1:4" ht="14.25" customHeight="1">
      <c r="A59" s="6"/>
      <c r="B59" s="45"/>
      <c r="C59" s="45"/>
      <c r="D59" s="36"/>
    </row>
    <row r="60" spans="1:8" ht="30" customHeight="1" thickBot="1">
      <c r="A60" s="53" t="s">
        <v>58</v>
      </c>
      <c r="B60" s="83" t="s">
        <v>79</v>
      </c>
      <c r="C60" s="83"/>
      <c r="D60" s="54"/>
      <c r="E60" s="54"/>
      <c r="F60" s="54"/>
      <c r="G60" s="54"/>
      <c r="H60" s="54"/>
    </row>
    <row r="61" spans="1:8" ht="30" customHeight="1" thickBot="1">
      <c r="A61" s="54"/>
      <c r="B61" s="55" t="s">
        <v>11</v>
      </c>
      <c r="C61" s="56">
        <v>9890.63</v>
      </c>
      <c r="D61" s="54"/>
      <c r="E61" s="54"/>
      <c r="F61" s="54"/>
      <c r="G61" s="54"/>
      <c r="H61" s="54"/>
    </row>
    <row r="62" spans="1:8" ht="21.75" customHeight="1" thickBot="1">
      <c r="A62" s="54"/>
      <c r="B62" s="57" t="s">
        <v>9</v>
      </c>
      <c r="C62" s="58"/>
      <c r="D62" s="54"/>
      <c r="E62" s="54"/>
      <c r="F62" s="54"/>
      <c r="G62" s="54"/>
      <c r="H62" s="54"/>
    </row>
    <row r="63" spans="1:8" ht="20.25" customHeight="1">
      <c r="A63" s="59"/>
      <c r="B63" s="60"/>
      <c r="C63" s="60"/>
      <c r="D63" s="61"/>
      <c r="E63" s="54"/>
      <c r="F63" s="54"/>
      <c r="G63" s="54"/>
      <c r="H63" s="54"/>
    </row>
    <row r="64" spans="1:8" ht="15.75" customHeight="1">
      <c r="A64" s="84" t="s">
        <v>57</v>
      </c>
      <c r="B64" s="84"/>
      <c r="C64" s="84"/>
      <c r="D64" s="84"/>
      <c r="E64" s="84"/>
      <c r="F64" s="54"/>
      <c r="G64" s="54"/>
      <c r="H64" s="54"/>
    </row>
    <row r="65" spans="1:8" s="46" customFormat="1" ht="20.25" customHeight="1">
      <c r="A65" s="62" t="s">
        <v>56</v>
      </c>
      <c r="B65" s="63" t="s">
        <v>60</v>
      </c>
      <c r="C65" s="91" t="s">
        <v>9</v>
      </c>
      <c r="D65" s="91"/>
      <c r="E65" s="91"/>
      <c r="F65" s="64"/>
      <c r="G65" s="64"/>
      <c r="H65" s="64"/>
    </row>
    <row r="66" spans="1:8" s="46" customFormat="1" ht="20.25" customHeight="1">
      <c r="A66" s="65">
        <v>2017</v>
      </c>
      <c r="B66" s="66">
        <v>15927.77</v>
      </c>
      <c r="C66" s="92"/>
      <c r="D66" s="90"/>
      <c r="E66" s="90"/>
      <c r="F66" s="64"/>
      <c r="G66" s="64"/>
      <c r="H66" s="64"/>
    </row>
    <row r="67" spans="1:8" ht="15.75" customHeight="1">
      <c r="A67" s="65">
        <v>2016</v>
      </c>
      <c r="B67" s="66"/>
      <c r="C67" s="90">
        <v>8222.73</v>
      </c>
      <c r="D67" s="90"/>
      <c r="E67" s="90"/>
      <c r="F67" s="54"/>
      <c r="G67" s="54"/>
      <c r="H67" s="54"/>
    </row>
    <row r="68" spans="1:10" ht="15.75" customHeight="1">
      <c r="A68" s="65">
        <v>2015</v>
      </c>
      <c r="B68" s="66">
        <v>38200.28</v>
      </c>
      <c r="C68" s="90"/>
      <c r="D68" s="90"/>
      <c r="E68" s="90"/>
      <c r="F68" s="54"/>
      <c r="G68" s="54"/>
      <c r="H68" s="54"/>
      <c r="J68" s="14"/>
    </row>
    <row r="69" spans="1:8" ht="15.75" customHeight="1">
      <c r="A69" s="65">
        <v>2014</v>
      </c>
      <c r="B69" s="66"/>
      <c r="C69" s="90">
        <v>7530.75</v>
      </c>
      <c r="D69" s="90"/>
      <c r="E69" s="90"/>
      <c r="F69" s="54"/>
      <c r="G69" s="54"/>
      <c r="H69" s="54"/>
    </row>
    <row r="70" spans="1:8" ht="15.75" customHeight="1">
      <c r="A70" s="65">
        <v>2013</v>
      </c>
      <c r="B70" s="66"/>
      <c r="C70" s="90">
        <v>1826.34</v>
      </c>
      <c r="D70" s="90"/>
      <c r="E70" s="90"/>
      <c r="F70" s="54"/>
      <c r="G70" s="54"/>
      <c r="H70" s="54"/>
    </row>
    <row r="71" spans="1:8" ht="15.75" customHeight="1">
      <c r="A71" s="65">
        <v>2012</v>
      </c>
      <c r="B71" s="66"/>
      <c r="C71" s="90">
        <v>16894.84</v>
      </c>
      <c r="D71" s="90"/>
      <c r="E71" s="90"/>
      <c r="F71" s="54"/>
      <c r="G71" s="54"/>
      <c r="H71" s="54"/>
    </row>
    <row r="72" spans="1:8" ht="15.75" customHeight="1">
      <c r="A72" s="65">
        <v>2011</v>
      </c>
      <c r="B72" s="66"/>
      <c r="C72" s="90">
        <v>2095.09</v>
      </c>
      <c r="D72" s="90"/>
      <c r="E72" s="90"/>
      <c r="F72" s="54"/>
      <c r="G72" s="54"/>
      <c r="H72" s="54"/>
    </row>
    <row r="73" spans="1:8" ht="15.75" customHeight="1">
      <c r="A73" s="65">
        <v>2010</v>
      </c>
      <c r="B73" s="66"/>
      <c r="C73" s="90">
        <v>7667.67</v>
      </c>
      <c r="D73" s="90"/>
      <c r="E73" s="90"/>
      <c r="F73" s="54"/>
      <c r="G73" s="54"/>
      <c r="H73" s="54"/>
    </row>
    <row r="75" ht="12.75">
      <c r="B75" s="14">
        <f>SUM(B66:B73)-SUM(C66:E73)</f>
        <v>9890.630000000005</v>
      </c>
    </row>
  </sheetData>
  <mergeCells count="25"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  <mergeCell ref="B60:C60"/>
    <mergeCell ref="A64:E64"/>
    <mergeCell ref="B52:D52"/>
    <mergeCell ref="B55:C55"/>
    <mergeCell ref="B56:D56"/>
    <mergeCell ref="B50:D50"/>
    <mergeCell ref="D40:D41"/>
    <mergeCell ref="B43:D43"/>
    <mergeCell ref="A5:I5"/>
    <mergeCell ref="B40:B41"/>
    <mergeCell ref="C40:C41"/>
    <mergeCell ref="B22:D22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workbookViewId="0" topLeftCell="A36">
      <selection activeCell="A4" sqref="A4:I4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</row>
    <row r="2" spans="1:9" ht="27.75" customHeight="1">
      <c r="A2" s="76" t="s">
        <v>69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 t="s">
        <v>64</v>
      </c>
      <c r="B3" s="77"/>
      <c r="C3" s="77"/>
      <c r="D3" s="77"/>
      <c r="E3" s="77"/>
      <c r="F3" s="77"/>
      <c r="G3" s="77"/>
      <c r="H3" s="77"/>
      <c r="I3" s="77"/>
    </row>
    <row r="4" spans="1:9" ht="19.5">
      <c r="A4" s="78" t="s">
        <v>74</v>
      </c>
      <c r="B4" s="78"/>
      <c r="C4" s="78"/>
      <c r="D4" s="78"/>
      <c r="E4" s="78"/>
      <c r="F4" s="78"/>
      <c r="G4" s="78"/>
      <c r="H4" s="78"/>
      <c r="I4" s="78"/>
    </row>
    <row r="5" spans="1:3" ht="15.75">
      <c r="A5" s="8"/>
      <c r="B5" s="12" t="s">
        <v>7</v>
      </c>
      <c r="C5" s="13">
        <v>4</v>
      </c>
    </row>
    <row r="6" spans="1:3" ht="15.75">
      <c r="A6" s="8"/>
      <c r="B6" s="12" t="s">
        <v>8</v>
      </c>
      <c r="C6" s="13">
        <v>1</v>
      </c>
    </row>
    <row r="7" spans="1:3" ht="15.75">
      <c r="A7" s="8"/>
      <c r="B7" s="12" t="s">
        <v>12</v>
      </c>
      <c r="C7" s="13">
        <v>16</v>
      </c>
    </row>
    <row r="8" spans="1:5" ht="15.75">
      <c r="A8" s="8"/>
      <c r="B8" s="12" t="s">
        <v>10</v>
      </c>
      <c r="C8" s="13">
        <v>732.4</v>
      </c>
      <c r="D8" s="20"/>
      <c r="E8" s="20"/>
    </row>
    <row r="9" spans="1:5" ht="15.75">
      <c r="A9" s="8"/>
      <c r="B9" s="47"/>
      <c r="C9" s="48"/>
      <c r="D9" s="20"/>
      <c r="E9" s="20"/>
    </row>
    <row r="10" spans="1:4" ht="39" customHeight="1">
      <c r="A10" s="3" t="s">
        <v>0</v>
      </c>
      <c r="B10" s="35" t="s">
        <v>5</v>
      </c>
      <c r="C10" s="29" t="s">
        <v>51</v>
      </c>
      <c r="D10" s="72"/>
    </row>
    <row r="11" spans="1:4" ht="18.75">
      <c r="A11" s="1"/>
      <c r="B11" s="7" t="s">
        <v>68</v>
      </c>
      <c r="C11" s="9">
        <f>C8*9.85*12</f>
        <v>86569.68</v>
      </c>
      <c r="D11" s="73"/>
    </row>
    <row r="12" spans="1:3" ht="17.25" customHeight="1">
      <c r="A12" s="1"/>
      <c r="C12" s="11"/>
    </row>
    <row r="13" spans="1:3" ht="18" hidden="1">
      <c r="A13" s="3" t="s">
        <v>2</v>
      </c>
      <c r="B13" s="2" t="s">
        <v>61</v>
      </c>
      <c r="C13" s="11"/>
    </row>
    <row r="14" spans="1:3" ht="29.25" customHeight="1" hidden="1">
      <c r="A14" s="5"/>
      <c r="B14" s="49" t="s">
        <v>1</v>
      </c>
      <c r="C14" s="50">
        <v>10</v>
      </c>
    </row>
    <row r="15" spans="1:3" s="20" customFormat="1" ht="12" customHeight="1">
      <c r="A15" s="5"/>
      <c r="B15" s="18"/>
      <c r="C15" s="19"/>
    </row>
    <row r="16" spans="1:4" s="3" customFormat="1" ht="66" customHeight="1">
      <c r="A16" s="33"/>
      <c r="B16" s="28" t="s">
        <v>44</v>
      </c>
      <c r="C16" s="28" t="s">
        <v>46</v>
      </c>
      <c r="D16" s="28" t="s">
        <v>47</v>
      </c>
    </row>
    <row r="17" spans="1:4" s="15" customFormat="1" ht="13.5" customHeight="1">
      <c r="A17" s="22"/>
      <c r="B17" s="21">
        <v>1</v>
      </c>
      <c r="C17" s="21">
        <v>2</v>
      </c>
      <c r="D17" s="21">
        <v>3</v>
      </c>
    </row>
    <row r="18" spans="1:4" s="17" customFormat="1" ht="27.75" customHeight="1">
      <c r="A18" s="16"/>
      <c r="B18" s="82" t="s">
        <v>45</v>
      </c>
      <c r="C18" s="82"/>
      <c r="D18" s="82"/>
    </row>
    <row r="19" spans="1:4" ht="17.25" customHeight="1">
      <c r="A19" s="5"/>
      <c r="B19" s="23" t="s">
        <v>13</v>
      </c>
      <c r="C19" s="24" t="s">
        <v>14</v>
      </c>
      <c r="D19" s="67">
        <v>13.725338600544479</v>
      </c>
    </row>
    <row r="20" spans="1:4" ht="17.25" customHeight="1">
      <c r="A20" s="5"/>
      <c r="B20" s="23" t="s">
        <v>15</v>
      </c>
      <c r="C20" s="24" t="s">
        <v>16</v>
      </c>
      <c r="D20" s="67">
        <v>466.17923556360233</v>
      </c>
    </row>
    <row r="21" spans="1:4" ht="17.25" customHeight="1">
      <c r="A21" s="5"/>
      <c r="B21" s="23" t="s">
        <v>17</v>
      </c>
      <c r="C21" s="24" t="s">
        <v>16</v>
      </c>
      <c r="D21" s="67">
        <v>29.910940886609165</v>
      </c>
    </row>
    <row r="22" spans="1:4" ht="17.25" customHeight="1">
      <c r="A22" s="5"/>
      <c r="B22" s="23" t="s">
        <v>18</v>
      </c>
      <c r="C22" s="24" t="s">
        <v>16</v>
      </c>
      <c r="D22" s="67">
        <v>310.22132829340796</v>
      </c>
    </row>
    <row r="23" spans="1:4" ht="17.25" customHeight="1">
      <c r="A23" s="5"/>
      <c r="B23" s="23" t="s">
        <v>19</v>
      </c>
      <c r="C23" s="24" t="s">
        <v>16</v>
      </c>
      <c r="D23" s="67">
        <v>11.766522768</v>
      </c>
    </row>
    <row r="24" spans="1:4" ht="17.25" customHeight="1">
      <c r="A24" s="5"/>
      <c r="B24" s="23" t="s">
        <v>20</v>
      </c>
      <c r="C24" s="24" t="s">
        <v>16</v>
      </c>
      <c r="D24" s="67">
        <v>250.00189397762884</v>
      </c>
    </row>
    <row r="25" spans="1:4" ht="17.25" customHeight="1">
      <c r="A25" s="5"/>
      <c r="B25" s="23" t="s">
        <v>21</v>
      </c>
      <c r="C25" s="24" t="s">
        <v>22</v>
      </c>
      <c r="D25" s="67">
        <v>37537.02</v>
      </c>
    </row>
    <row r="26" spans="1:4" ht="17.25" customHeight="1">
      <c r="A26" s="5"/>
      <c r="B26" s="23" t="s">
        <v>23</v>
      </c>
      <c r="C26" s="24" t="s">
        <v>24</v>
      </c>
      <c r="D26" s="67">
        <v>1504.8015461408916</v>
      </c>
    </row>
    <row r="27" spans="1:4" ht="31.5">
      <c r="A27" s="5"/>
      <c r="B27" s="23" t="s">
        <v>25</v>
      </c>
      <c r="C27" s="24" t="s">
        <v>24</v>
      </c>
      <c r="D27" s="67">
        <v>1504.8015461408916</v>
      </c>
    </row>
    <row r="28" spans="1:4" ht="17.25" customHeight="1">
      <c r="A28" s="5"/>
      <c r="B28" s="23" t="s">
        <v>26</v>
      </c>
      <c r="C28" s="24" t="s">
        <v>16</v>
      </c>
      <c r="D28" s="67">
        <v>117.31058632944001</v>
      </c>
    </row>
    <row r="29" spans="1:4" ht="16.5" customHeight="1">
      <c r="A29" s="5"/>
      <c r="B29" s="23" t="s">
        <v>27</v>
      </c>
      <c r="C29" s="24" t="s">
        <v>16</v>
      </c>
      <c r="D29" s="67">
        <v>162.931369902</v>
      </c>
    </row>
    <row r="30" spans="1:4" ht="16.5" customHeight="1">
      <c r="A30" s="5"/>
      <c r="B30" s="23" t="s">
        <v>28</v>
      </c>
      <c r="C30" s="24" t="s">
        <v>16</v>
      </c>
      <c r="D30" s="67">
        <v>82.55189299746979</v>
      </c>
    </row>
    <row r="31" spans="1:4" ht="31.5" customHeight="1">
      <c r="A31" s="5"/>
      <c r="B31" s="23" t="s">
        <v>29</v>
      </c>
      <c r="C31" s="24" t="s">
        <v>30</v>
      </c>
      <c r="D31" s="67">
        <v>1824.716146176</v>
      </c>
    </row>
    <row r="32" spans="1:4" ht="15.75">
      <c r="A32" s="5"/>
      <c r="B32" s="23" t="s">
        <v>31</v>
      </c>
      <c r="C32" s="24" t="s">
        <v>32</v>
      </c>
      <c r="D32" s="67">
        <v>651.725479608</v>
      </c>
    </row>
    <row r="33" spans="1:4" ht="31.5">
      <c r="A33" s="5"/>
      <c r="B33" s="23" t="s">
        <v>33</v>
      </c>
      <c r="C33" s="24" t="s">
        <v>30</v>
      </c>
      <c r="D33" s="67">
        <v>391.03528776480005</v>
      </c>
    </row>
    <row r="34" spans="1:4" ht="15.75">
      <c r="A34" s="5"/>
      <c r="B34" s="26">
        <v>1</v>
      </c>
      <c r="C34" s="26">
        <v>2</v>
      </c>
      <c r="D34" s="26">
        <v>3</v>
      </c>
    </row>
    <row r="35" spans="1:4" ht="31.5">
      <c r="A35" s="5"/>
      <c r="B35" s="23" t="s">
        <v>34</v>
      </c>
      <c r="C35" s="24" t="s">
        <v>32</v>
      </c>
      <c r="D35" s="67">
        <v>172.71</v>
      </c>
    </row>
    <row r="36" spans="1:4" ht="38.25" customHeight="1">
      <c r="A36" s="5"/>
      <c r="B36" s="23" t="s">
        <v>35</v>
      </c>
      <c r="C36" s="24" t="s">
        <v>36</v>
      </c>
      <c r="D36" s="24">
        <v>391.04</v>
      </c>
    </row>
    <row r="37" spans="1:4" ht="30" customHeight="1">
      <c r="A37" s="5"/>
      <c r="B37" s="23" t="s">
        <v>70</v>
      </c>
      <c r="C37" s="24" t="s">
        <v>65</v>
      </c>
      <c r="D37" s="67">
        <v>1386</v>
      </c>
    </row>
    <row r="38" spans="1:10" ht="15" customHeight="1">
      <c r="A38" s="5"/>
      <c r="B38" s="27" t="s">
        <v>37</v>
      </c>
      <c r="C38" s="28" t="s">
        <v>38</v>
      </c>
      <c r="D38" s="67">
        <f>4100-0.77</f>
        <v>4099.23</v>
      </c>
      <c r="J38" s="14">
        <f>D45-C11</f>
        <v>-0.000884850713191554</v>
      </c>
    </row>
    <row r="39" spans="1:4" ht="15.75">
      <c r="A39" s="5"/>
      <c r="B39" s="79" t="s">
        <v>39</v>
      </c>
      <c r="C39" s="79"/>
      <c r="D39" s="79"/>
    </row>
    <row r="40" spans="1:4" ht="37.5" customHeight="1">
      <c r="A40" s="5"/>
      <c r="B40" s="23" t="s">
        <v>71</v>
      </c>
      <c r="C40" s="26" t="s">
        <v>66</v>
      </c>
      <c r="D40" s="30">
        <v>8000</v>
      </c>
    </row>
    <row r="41" spans="1:10" ht="48" customHeight="1">
      <c r="A41" s="5"/>
      <c r="B41" s="23" t="s">
        <v>72</v>
      </c>
      <c r="C41" s="26" t="s">
        <v>73</v>
      </c>
      <c r="D41" s="30">
        <v>15000</v>
      </c>
      <c r="J41" s="68">
        <f>D19+D20+D21+D22+D23+D24+D25+D26+D27+D28+D29+D30+D31+D32+D33+D35+D36+D37+D38</f>
        <v>50907.67911514928</v>
      </c>
    </row>
    <row r="42" spans="1:10" ht="20.25" customHeight="1">
      <c r="A42" s="6"/>
      <c r="B42" s="79" t="s">
        <v>42</v>
      </c>
      <c r="C42" s="79"/>
      <c r="D42" s="79"/>
      <c r="J42" s="68">
        <f>J41+D40+D41</f>
        <v>73907.67911514928</v>
      </c>
    </row>
    <row r="43" spans="1:10" ht="20.25" customHeight="1">
      <c r="A43" s="6"/>
      <c r="B43" s="23" t="s">
        <v>43</v>
      </c>
      <c r="C43" s="26" t="s">
        <v>50</v>
      </c>
      <c r="D43" s="32">
        <f>10250-108</f>
        <v>10142</v>
      </c>
      <c r="J43" s="68">
        <f>J42+D43</f>
        <v>84049.67911514928</v>
      </c>
    </row>
    <row r="44" spans="1:10" ht="20.25" customHeight="1">
      <c r="A44" s="6"/>
      <c r="B44" s="38" t="s">
        <v>6</v>
      </c>
      <c r="C44" s="52" t="s">
        <v>38</v>
      </c>
      <c r="D44" s="39">
        <v>2520</v>
      </c>
      <c r="J44">
        <f>J43*3%</f>
        <v>2521.4903734544782</v>
      </c>
    </row>
    <row r="45" spans="1:4" s="3" customFormat="1" ht="20.25" customHeight="1">
      <c r="A45" s="37"/>
      <c r="B45" s="94" t="s">
        <v>67</v>
      </c>
      <c r="C45" s="94"/>
      <c r="D45" s="71">
        <f>SUM(D19:D33)+SUM(D35:D38)+D40+D41+D43+D44</f>
        <v>86569.67911514928</v>
      </c>
    </row>
    <row r="46" spans="1:4" s="3" customFormat="1" ht="20.25" customHeight="1">
      <c r="A46" s="37"/>
      <c r="B46" s="69"/>
      <c r="C46" s="69"/>
      <c r="D46" s="70"/>
    </row>
    <row r="47" spans="1:4" s="3" customFormat="1" ht="20.25" customHeight="1">
      <c r="A47" s="37"/>
      <c r="B47" s="69"/>
      <c r="C47" s="69"/>
      <c r="D47" s="70"/>
    </row>
    <row r="48" spans="1:4" s="3" customFormat="1" ht="20.25" customHeight="1">
      <c r="A48" s="37"/>
      <c r="B48" s="69"/>
      <c r="C48" s="69"/>
      <c r="D48" s="70"/>
    </row>
    <row r="49" spans="1:4" s="3" customFormat="1" ht="20.25" customHeight="1">
      <c r="A49" s="37"/>
      <c r="B49" s="69"/>
      <c r="C49" s="69"/>
      <c r="D49" s="70"/>
    </row>
    <row r="50" spans="1:4" ht="20.25" customHeight="1">
      <c r="A50" s="6"/>
      <c r="B50" s="93" t="s">
        <v>41</v>
      </c>
      <c r="C50" s="93"/>
      <c r="D50" s="93"/>
    </row>
    <row r="51" spans="1:4" s="34" customFormat="1" ht="109.5" customHeight="1">
      <c r="A51" s="6"/>
      <c r="B51" s="31" t="s">
        <v>41</v>
      </c>
      <c r="C51" s="51" t="s">
        <v>63</v>
      </c>
      <c r="D51" s="26">
        <v>43558.44</v>
      </c>
    </row>
    <row r="52" spans="1:4" ht="20.25" customHeight="1">
      <c r="A52" s="6"/>
      <c r="B52" s="79" t="s">
        <v>42</v>
      </c>
      <c r="C52" s="79"/>
      <c r="D52" s="79"/>
    </row>
    <row r="53" spans="1:4" ht="20.25" customHeight="1">
      <c r="A53" s="6"/>
      <c r="B53" s="23" t="s">
        <v>43</v>
      </c>
      <c r="C53" s="26" t="s">
        <v>50</v>
      </c>
      <c r="D53" s="32">
        <v>9484.07</v>
      </c>
    </row>
    <row r="54" spans="1:4" ht="20.25" customHeight="1" thickBot="1">
      <c r="A54" s="6"/>
      <c r="B54" s="38" t="s">
        <v>6</v>
      </c>
      <c r="C54" s="52" t="s">
        <v>38</v>
      </c>
      <c r="D54" s="39">
        <v>1867.23</v>
      </c>
    </row>
    <row r="55" spans="1:4" s="3" customFormat="1" ht="20.25" customHeight="1" thickBot="1">
      <c r="A55" s="37"/>
      <c r="B55" s="85" t="s">
        <v>62</v>
      </c>
      <c r="C55" s="86"/>
      <c r="D55" s="40">
        <v>101692.84</v>
      </c>
    </row>
    <row r="56" spans="1:7" s="3" customFormat="1" ht="20.25" customHeight="1" thickBot="1">
      <c r="A56" s="37"/>
      <c r="B56" s="87" t="s">
        <v>53</v>
      </c>
      <c r="C56" s="88"/>
      <c r="D56" s="89"/>
      <c r="G56" s="44"/>
    </row>
    <row r="57" spans="1:4" ht="27.75" customHeight="1" thickBot="1">
      <c r="A57" s="6"/>
      <c r="B57" s="41"/>
      <c r="C57" s="42" t="s">
        <v>55</v>
      </c>
      <c r="D57" s="43">
        <f>D55-D58</f>
        <v>58134.399999999994</v>
      </c>
    </row>
    <row r="58" spans="1:4" ht="27.75" customHeight="1" thickBot="1">
      <c r="A58" s="6"/>
      <c r="B58" s="41"/>
      <c r="C58" s="42" t="s">
        <v>54</v>
      </c>
      <c r="D58" s="43">
        <f>D51</f>
        <v>43558.44</v>
      </c>
    </row>
    <row r="59" spans="1:4" ht="14.25" customHeight="1">
      <c r="A59" s="6"/>
      <c r="B59" s="45"/>
      <c r="C59" s="45"/>
      <c r="D59" s="36"/>
    </row>
    <row r="60" spans="1:8" ht="30" customHeight="1" thickBot="1">
      <c r="A60" s="53" t="s">
        <v>58</v>
      </c>
      <c r="B60" s="83" t="s">
        <v>59</v>
      </c>
      <c r="C60" s="83"/>
      <c r="D60" s="54"/>
      <c r="E60" s="54"/>
      <c r="F60" s="54"/>
      <c r="G60" s="54"/>
      <c r="H60" s="54"/>
    </row>
    <row r="61" spans="1:8" ht="30" customHeight="1" thickBot="1">
      <c r="A61" s="54"/>
      <c r="B61" s="55" t="s">
        <v>11</v>
      </c>
      <c r="C61" s="56"/>
      <c r="D61" s="54"/>
      <c r="E61" s="54"/>
      <c r="F61" s="54"/>
      <c r="G61" s="54"/>
      <c r="H61" s="54"/>
    </row>
    <row r="62" spans="1:8" ht="21.75" customHeight="1" thickBot="1">
      <c r="A62" s="54"/>
      <c r="B62" s="57" t="s">
        <v>9</v>
      </c>
      <c r="C62" s="58">
        <v>6037.14</v>
      </c>
      <c r="D62" s="54"/>
      <c r="E62" s="54"/>
      <c r="F62" s="54"/>
      <c r="G62" s="54"/>
      <c r="H62" s="54"/>
    </row>
    <row r="63" spans="1:8" ht="20.25" customHeight="1">
      <c r="A63" s="59"/>
      <c r="B63" s="60"/>
      <c r="C63" s="60"/>
      <c r="D63" s="61"/>
      <c r="E63" s="54"/>
      <c r="F63" s="54"/>
      <c r="G63" s="54"/>
      <c r="H63" s="54"/>
    </row>
    <row r="64" spans="1:8" ht="15.75" customHeight="1">
      <c r="A64" s="84" t="s">
        <v>57</v>
      </c>
      <c r="B64" s="84"/>
      <c r="C64" s="84"/>
      <c r="D64" s="84"/>
      <c r="E64" s="84"/>
      <c r="F64" s="54"/>
      <c r="G64" s="54"/>
      <c r="H64" s="54"/>
    </row>
    <row r="65" spans="1:8" s="46" customFormat="1" ht="20.25" customHeight="1">
      <c r="A65" s="62" t="s">
        <v>56</v>
      </c>
      <c r="B65" s="63" t="s">
        <v>60</v>
      </c>
      <c r="C65" s="91" t="s">
        <v>9</v>
      </c>
      <c r="D65" s="91"/>
      <c r="E65" s="91"/>
      <c r="F65" s="64"/>
      <c r="G65" s="64"/>
      <c r="H65" s="64"/>
    </row>
    <row r="66" spans="1:8" ht="15.75" customHeight="1">
      <c r="A66" s="65">
        <v>2016</v>
      </c>
      <c r="B66" s="66"/>
      <c r="C66" s="90">
        <v>8222.73</v>
      </c>
      <c r="D66" s="90"/>
      <c r="E66" s="90"/>
      <c r="F66" s="54"/>
      <c r="G66" s="54"/>
      <c r="H66" s="54"/>
    </row>
    <row r="67" spans="1:10" ht="15.75" customHeight="1">
      <c r="A67" s="65">
        <v>2015</v>
      </c>
      <c r="B67" s="66">
        <v>38200.28</v>
      </c>
      <c r="C67" s="90"/>
      <c r="D67" s="90"/>
      <c r="E67" s="90"/>
      <c r="F67" s="54"/>
      <c r="G67" s="54"/>
      <c r="H67" s="54"/>
      <c r="J67" s="14"/>
    </row>
    <row r="68" spans="1:8" ht="15.75" customHeight="1">
      <c r="A68" s="65">
        <v>2014</v>
      </c>
      <c r="B68" s="66"/>
      <c r="C68" s="90">
        <v>7530.75</v>
      </c>
      <c r="D68" s="90"/>
      <c r="E68" s="90"/>
      <c r="F68" s="54"/>
      <c r="G68" s="54"/>
      <c r="H68" s="54"/>
    </row>
    <row r="69" spans="1:8" ht="15.75" customHeight="1">
      <c r="A69" s="65">
        <v>2013</v>
      </c>
      <c r="B69" s="66"/>
      <c r="C69" s="90">
        <v>1826.34</v>
      </c>
      <c r="D69" s="90"/>
      <c r="E69" s="90"/>
      <c r="F69" s="54"/>
      <c r="G69" s="54"/>
      <c r="H69" s="54"/>
    </row>
    <row r="70" spans="1:8" ht="15.75" customHeight="1">
      <c r="A70" s="65">
        <v>2012</v>
      </c>
      <c r="B70" s="66"/>
      <c r="C70" s="90">
        <v>16894.84</v>
      </c>
      <c r="D70" s="90"/>
      <c r="E70" s="90"/>
      <c r="F70" s="54"/>
      <c r="G70" s="54"/>
      <c r="H70" s="54"/>
    </row>
    <row r="71" spans="1:8" ht="15.75" customHeight="1">
      <c r="A71" s="65">
        <v>2011</v>
      </c>
      <c r="B71" s="66"/>
      <c r="C71" s="90">
        <v>2095.09</v>
      </c>
      <c r="D71" s="90"/>
      <c r="E71" s="90"/>
      <c r="F71" s="54"/>
      <c r="G71" s="54"/>
      <c r="H71" s="54"/>
    </row>
    <row r="72" spans="1:8" ht="15.75" customHeight="1">
      <c r="A72" s="65">
        <v>2010</v>
      </c>
      <c r="B72" s="66"/>
      <c r="C72" s="90">
        <v>7667.67</v>
      </c>
      <c r="D72" s="90"/>
      <c r="E72" s="90"/>
      <c r="F72" s="54"/>
      <c r="G72" s="54"/>
      <c r="H72" s="54"/>
    </row>
  </sheetData>
  <mergeCells count="22">
    <mergeCell ref="A1:I1"/>
    <mergeCell ref="A2:I2"/>
    <mergeCell ref="A3:I3"/>
    <mergeCell ref="B50:D50"/>
    <mergeCell ref="B39:D39"/>
    <mergeCell ref="A4:I4"/>
    <mergeCell ref="B18:D18"/>
    <mergeCell ref="B42:D42"/>
    <mergeCell ref="B45:C45"/>
    <mergeCell ref="B60:C60"/>
    <mergeCell ref="A64:E64"/>
    <mergeCell ref="B52:D52"/>
    <mergeCell ref="B55:C55"/>
    <mergeCell ref="B56:D56"/>
    <mergeCell ref="C72:E72"/>
    <mergeCell ref="C65:E65"/>
    <mergeCell ref="C66:E66"/>
    <mergeCell ref="C67:E67"/>
    <mergeCell ref="C68:E68"/>
    <mergeCell ref="C69:E69"/>
    <mergeCell ref="C70:E70"/>
    <mergeCell ref="C71:E71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70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2018-04-11T10:32:44Z</cp:lastPrinted>
  <dcterms:created xsi:type="dcterms:W3CDTF">2010-06-03T02:24:06Z</dcterms:created>
  <dcterms:modified xsi:type="dcterms:W3CDTF">2018-04-11T10:34:24Z</dcterms:modified>
  <cp:category/>
  <cp:version/>
  <cp:contentType/>
  <cp:contentStatus/>
</cp:coreProperties>
</file>